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<sst xmlns="http://schemas.openxmlformats.org/spreadsheetml/2006/main" count="178" uniqueCount="138">
  <si>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</si>
  <si>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</si>
  <si>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</si>
  <si>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</si>
  <si>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</si>
  <si>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</si>
  <si>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</si>
  <si>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</si>
  <si>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</si>
  <si>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</si>
  <si>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</si>
  <si>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</si>
  <si>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</si>
  <si>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</si>
  <si>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</si>
  <si>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</si>
  <si>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</si>
  <si>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</si>
  <si>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</si>
  <si>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</si>
  <si>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</si>
  <si>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</si>
  <si>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</si>
  <si>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</si>
  <si>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</si>
  <si>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</si>
  <si>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</si>
  <si>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</si>
  <si>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</si>
  <si>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</si>
  <si>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</si>
  <si>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</si>
  <si>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</si>
  <si>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</si>
  <si>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</si>
  <si>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</si>
  <si>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</si>
  <si>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</si>
  <si>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</si>
  <si>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</si>
  <si>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</si>
  <si>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</si>
  <si>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</si>
  <si>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</si>
  <si>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</si>
  <si>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</si>
  <si>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</si>
  <si>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</si>
  <si>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</si>
  <si>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</si>
  <si>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</si>
  <si>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</si>
  <si>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</si>
  <si>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</si>
  <si>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</si>
  <si>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</si>
  <si>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</si>
  <si>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</si>
  <si>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</si>
  <si>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</si>
  <si>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</si>
  <si>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</si>
  <si>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</si>
  <si>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</si>
  <si>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</si>
  <si>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</si>
  <si>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</si>
  <si>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</si>
  <si>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</si>
  <si>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</si>
  <si>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</si>
  <si>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</si>
  <si>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</si>
  <si>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</si>
  <si>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</si>
  <si>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</si>
  <si>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</si>
  <si>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</si>
  <si>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</si>
  <si>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</si>
  <si>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</si>
  <si>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</si>
  <si>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</si>
  <si>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</si>
  <si>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</si>
  <si>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</si>
  <si>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</si>
  <si>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</si>
  <si>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</si>
  <si>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</si>
  <si>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</si>
  <si>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</si>
  <si>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</si>
  <si>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</si>
  <si>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</si>
  <si>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</si>
  <si>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</si>
  <si>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</si>
  <si>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</si>
  <si>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</si>
  <si>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</si>
  <si>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</si>
  <si>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</si>
  <si>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</si>
  <si>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</si>
  <si>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</si>
  <si>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</si>
  <si>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</si>
  <si>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</si>
  <si>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</si>
  <si>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</si>
  <si>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</si>
  <si>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</si>
  <si>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</si>
  <si>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</si>
  <si>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</si>
  <si>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</si>
  <si>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 в год</t>
  </si>
  <si>
    <t>1.1.</t>
  </si>
  <si>
    <t xml:space="preserve">Инженерных сетей              ( ИТС) </t>
  </si>
  <si>
    <t>Выполнение заявок населения по устранению утечек на общедомовых сетях, проходящих в квартирах</t>
  </si>
  <si>
    <t>ул.Федосеенко д.23</t>
  </si>
  <si>
    <t>2589,49 м2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</si>
  <si>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</si>
  <si>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</si>
  <si>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</si>
  <si>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</si>
  <si>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>Ремонт кровли ( кв. 17,39, 2 пар. )</t>
  </si>
  <si>
    <t xml:space="preserve">Ремонт фасадов </t>
  </si>
  <si>
    <t>Ликвидация следов протечек</t>
  </si>
  <si>
    <t>Комплекс работ</t>
  </si>
  <si>
    <t>Текущий ремонт общедомовых инженерных сетей и элементов конструкций многоквартирного дома</t>
  </si>
  <si>
    <t>ч/час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</si>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</sst>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6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00390625" style="0" customWidth="1"/>
    <col min="12" max="12" width="10.625" style="0" customWidth="1"/>
  </cols>
  <sheetData>
    <row r="1" spans="2:7" ht="15">
      <c r="B1" s="7" t="s">
        <v>0</v>
      </c>
      <c r="C1" s="94"/>
      <c r="D1" s="7"/>
      <c r="E1" s="7"/>
      <c r="F1" s="7"/>
      <c r="G1" s="7"/>
    </row>
    <row r="2" spans="2:3" ht="15.75">
      <c r="B2" t="s">
        <v>29</v>
      </c>
      <c r="C2" s="95" t="s">
        <v>121</v>
      </c>
    </row>
    <row r="3" spans="2:3" ht="18" customHeight="1">
      <c r="B3" t="s">
        <v>30</v>
      </c>
      <c r="C3" s="49" t="s">
        <v>122</v>
      </c>
    </row>
    <row r="4" ht="17.25" customHeight="1"/>
    <row r="5" ht="12.75">
      <c r="L5" s="3" t="s">
        <v>18</v>
      </c>
    </row>
    <row r="6" spans="1:13" ht="38.25" customHeight="1">
      <c r="A6" s="21"/>
      <c r="B6" s="8" t="s">
        <v>5</v>
      </c>
      <c r="C6" s="61" t="s">
        <v>51</v>
      </c>
      <c r="D6" s="58" t="s">
        <v>49</v>
      </c>
      <c r="E6" s="59"/>
      <c r="F6" s="59"/>
      <c r="G6" s="59"/>
      <c r="H6" s="61" t="s">
        <v>50</v>
      </c>
      <c r="I6" s="58" t="s">
        <v>8</v>
      </c>
      <c r="J6" s="59"/>
      <c r="K6" s="60"/>
      <c r="L6" s="8" t="s">
        <v>6</v>
      </c>
      <c r="M6" s="8" t="s">
        <v>9</v>
      </c>
    </row>
    <row r="7" spans="1:13" ht="48">
      <c r="A7" s="21"/>
      <c r="B7" s="8"/>
      <c r="C7" s="62"/>
      <c r="D7" s="8" t="s">
        <v>44</v>
      </c>
      <c r="E7" s="8" t="s">
        <v>39</v>
      </c>
      <c r="F7" s="8" t="s">
        <v>125</v>
      </c>
      <c r="G7" s="8" t="s">
        <v>40</v>
      </c>
      <c r="H7" s="62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2" t="s">
        <v>53</v>
      </c>
      <c r="B8" s="2" t="s">
        <v>1</v>
      </c>
      <c r="C8" s="52">
        <v>-0.784</v>
      </c>
      <c r="D8" s="72">
        <v>-77.328</v>
      </c>
      <c r="E8" s="73"/>
      <c r="F8" s="73"/>
      <c r="G8" s="74"/>
      <c r="H8" s="1">
        <v>-25.946</v>
      </c>
      <c r="I8" s="65">
        <v>-309.476</v>
      </c>
      <c r="J8" s="66"/>
      <c r="K8" s="67"/>
      <c r="L8" s="1">
        <f>SUM(H8:K8)</f>
        <v>-335.422</v>
      </c>
      <c r="M8" s="1" t="s">
        <v>7</v>
      </c>
    </row>
    <row r="9" spans="1:13" ht="22.5" customHeight="1">
      <c r="A9" s="22" t="s">
        <v>54</v>
      </c>
      <c r="B9" s="13" t="s">
        <v>48</v>
      </c>
      <c r="C9" s="4">
        <v>18.854</v>
      </c>
      <c r="D9" s="69">
        <f>D10+E10+F10+G10</f>
        <v>280.118</v>
      </c>
      <c r="E9" s="70"/>
      <c r="F9" s="70"/>
      <c r="G9" s="71"/>
      <c r="H9" s="16">
        <v>146.618</v>
      </c>
      <c r="I9" s="79">
        <f>I10+J10+K10</f>
        <v>1176.347</v>
      </c>
      <c r="J9" s="77"/>
      <c r="K9" s="78"/>
      <c r="L9" s="75">
        <f>C9+D9+H9+I9</f>
        <v>1621.937</v>
      </c>
      <c r="M9" s="1" t="s">
        <v>7</v>
      </c>
    </row>
    <row r="10" spans="1:13" ht="26.25" customHeight="1">
      <c r="A10" s="21" t="s">
        <v>60</v>
      </c>
      <c r="B10" s="13" t="s">
        <v>52</v>
      </c>
      <c r="C10" s="97">
        <v>18.854</v>
      </c>
      <c r="D10" s="2">
        <v>127.357</v>
      </c>
      <c r="E10" s="2">
        <v>34.353</v>
      </c>
      <c r="F10" s="2">
        <v>39.965</v>
      </c>
      <c r="G10" s="2">
        <v>78.443</v>
      </c>
      <c r="H10" s="17">
        <v>146.618</v>
      </c>
      <c r="I10" s="1">
        <v>328.185</v>
      </c>
      <c r="J10" s="1">
        <v>839.1</v>
      </c>
      <c r="K10" s="1">
        <v>9.062</v>
      </c>
      <c r="L10" s="76"/>
      <c r="M10" s="1" t="s">
        <v>7</v>
      </c>
    </row>
    <row r="11" spans="1:13" ht="22.5" customHeight="1">
      <c r="A11" s="22" t="s">
        <v>55</v>
      </c>
      <c r="B11" s="13" t="s">
        <v>59</v>
      </c>
      <c r="C11" s="55">
        <f>C12+C13</f>
        <v>15.209</v>
      </c>
      <c r="D11" s="69">
        <f>D12+E12+F12+G12+D13+E13+F13+G13</f>
        <v>244.18100000000004</v>
      </c>
      <c r="E11" s="70"/>
      <c r="F11" s="70"/>
      <c r="G11" s="70"/>
      <c r="H11" s="19">
        <f>H12+H13</f>
        <v>127.68299999999999</v>
      </c>
      <c r="I11" s="77">
        <f>I12+J12+K12+I13+J13+K13</f>
        <v>1019.5749999999998</v>
      </c>
      <c r="J11" s="77"/>
      <c r="K11" s="78"/>
      <c r="L11" s="18">
        <f>C11+D11+H11+I11</f>
        <v>1406.648</v>
      </c>
      <c r="M11" s="1"/>
    </row>
    <row r="12" spans="1:13" ht="25.5">
      <c r="A12" s="21" t="s">
        <v>56</v>
      </c>
      <c r="B12" s="2" t="s">
        <v>2</v>
      </c>
      <c r="C12" s="1">
        <v>11.245</v>
      </c>
      <c r="D12" s="2">
        <v>75.687</v>
      </c>
      <c r="E12" s="2">
        <v>24.506</v>
      </c>
      <c r="F12" s="2">
        <v>26.084</v>
      </c>
      <c r="G12" s="2">
        <v>55.958</v>
      </c>
      <c r="H12" s="1">
        <v>95.271</v>
      </c>
      <c r="I12" s="1">
        <v>210.498</v>
      </c>
      <c r="J12" s="1">
        <v>538.727</v>
      </c>
      <c r="K12" s="1">
        <v>6.036</v>
      </c>
      <c r="L12" s="1">
        <f>SUM(C12:K12)</f>
        <v>1044.012</v>
      </c>
      <c r="M12" s="1" t="s">
        <v>7</v>
      </c>
    </row>
    <row r="13" spans="1:13" ht="25.5">
      <c r="A13" s="21" t="s">
        <v>57</v>
      </c>
      <c r="B13" s="2" t="s">
        <v>31</v>
      </c>
      <c r="C13" s="1">
        <v>3.964</v>
      </c>
      <c r="D13" s="2">
        <v>37.791</v>
      </c>
      <c r="E13" s="2">
        <v>4.673</v>
      </c>
      <c r="F13" s="2">
        <v>8.86</v>
      </c>
      <c r="G13" s="2">
        <v>10.622</v>
      </c>
      <c r="H13" s="1">
        <v>32.412</v>
      </c>
      <c r="I13" s="1">
        <v>78.427</v>
      </c>
      <c r="J13" s="1">
        <v>183.933</v>
      </c>
      <c r="K13" s="1">
        <v>1.954</v>
      </c>
      <c r="L13" s="1">
        <f>SUM(C13:K13)</f>
        <v>362.636</v>
      </c>
      <c r="M13" s="1"/>
    </row>
    <row r="14" spans="1:13" ht="51.75" thickBot="1">
      <c r="A14" s="26" t="s">
        <v>58</v>
      </c>
      <c r="B14" s="27" t="s">
        <v>3</v>
      </c>
      <c r="C14" s="98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61</v>
      </c>
      <c r="B15" s="25" t="s">
        <v>4</v>
      </c>
      <c r="C15" s="15">
        <v>103.476</v>
      </c>
      <c r="D15" s="63">
        <f>Содерж!F4</f>
        <v>550.4319999999999</v>
      </c>
      <c r="E15" s="64"/>
      <c r="F15" s="64"/>
      <c r="G15" s="64"/>
      <c r="H15" s="50">
        <v>158.067</v>
      </c>
      <c r="I15" s="63">
        <f>Коммун!D4</f>
        <v>1328.403</v>
      </c>
      <c r="J15" s="64"/>
      <c r="K15" s="68"/>
      <c r="L15" s="14">
        <f>SUM(C15,D15,H15,I15)</f>
        <v>2140.3779999999997</v>
      </c>
      <c r="M15" s="18">
        <v>524.381</v>
      </c>
    </row>
    <row r="16" spans="1:13" ht="27.75" customHeight="1">
      <c r="A16" s="23" t="s">
        <v>62</v>
      </c>
      <c r="B16" s="20" t="s">
        <v>63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64</v>
      </c>
      <c r="B17" s="13" t="s">
        <v>42</v>
      </c>
      <c r="C17" s="56">
        <f>C8+C9-C15</f>
        <v>-85.406</v>
      </c>
      <c r="D17" s="65">
        <f>D8+D9-D15</f>
        <v>-347.64199999999994</v>
      </c>
      <c r="E17" s="66"/>
      <c r="F17" s="66"/>
      <c r="G17" s="66"/>
      <c r="H17" s="1">
        <f>H8+H9-H15</f>
        <v>-37.39500000000001</v>
      </c>
      <c r="I17" s="65">
        <f>I8+I9-I15</f>
        <v>-461.53200000000004</v>
      </c>
      <c r="J17" s="66"/>
      <c r="K17" s="67"/>
      <c r="L17" s="14">
        <f>SUM(C17,D17,H17,I17)</f>
        <v>-931.975</v>
      </c>
      <c r="M17" s="1" t="s">
        <v>7</v>
      </c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2" ht="7.5" customHeight="1"/>
    <row r="3" spans="1:6" ht="25.5">
      <c r="A3" s="21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4" t="s">
        <v>28</v>
      </c>
      <c r="C4" s="4"/>
      <c r="D4" s="4"/>
      <c r="E4" s="4"/>
      <c r="F4" s="4">
        <f>SUM(F6:F28)</f>
        <v>550.4319999999999</v>
      </c>
    </row>
    <row r="5" spans="1:6" ht="12.75">
      <c r="A5" s="32">
        <v>1</v>
      </c>
      <c r="B5" s="80" t="s">
        <v>69</v>
      </c>
      <c r="C5" s="81"/>
      <c r="D5" s="81"/>
      <c r="E5" s="82"/>
      <c r="F5" s="8"/>
    </row>
    <row r="6" spans="1:6" ht="24">
      <c r="A6" s="45" t="s">
        <v>118</v>
      </c>
      <c r="B6" s="33" t="s">
        <v>119</v>
      </c>
      <c r="C6" s="33" t="s">
        <v>71</v>
      </c>
      <c r="D6" s="35" t="s">
        <v>35</v>
      </c>
      <c r="E6" s="35">
        <v>2589.49</v>
      </c>
      <c r="F6" s="34">
        <v>38.699</v>
      </c>
    </row>
    <row r="7" spans="1:6" ht="24">
      <c r="A7" s="45" t="s">
        <v>70</v>
      </c>
      <c r="B7" s="33" t="s">
        <v>99</v>
      </c>
      <c r="C7" s="33" t="s">
        <v>79</v>
      </c>
      <c r="D7" s="35" t="s">
        <v>35</v>
      </c>
      <c r="E7" s="35">
        <v>2589.49</v>
      </c>
      <c r="F7" s="34">
        <v>5.528</v>
      </c>
    </row>
    <row r="8" spans="1:6" ht="36">
      <c r="A8" s="46" t="s">
        <v>74</v>
      </c>
      <c r="B8" s="33" t="s">
        <v>72</v>
      </c>
      <c r="C8" s="33" t="s">
        <v>73</v>
      </c>
      <c r="D8" s="35" t="s">
        <v>46</v>
      </c>
      <c r="E8" s="35">
        <v>48</v>
      </c>
      <c r="F8" s="35">
        <v>3.236</v>
      </c>
    </row>
    <row r="9" spans="1:6" ht="24">
      <c r="A9" s="86" t="s">
        <v>77</v>
      </c>
      <c r="B9" s="88" t="s">
        <v>22</v>
      </c>
      <c r="C9" s="36" t="s">
        <v>78</v>
      </c>
      <c r="D9" s="37" t="s">
        <v>45</v>
      </c>
      <c r="E9" s="37">
        <v>1538</v>
      </c>
      <c r="F9" s="37">
        <v>21.982</v>
      </c>
    </row>
    <row r="10" spans="1:6" ht="12.75" customHeight="1">
      <c r="A10" s="87"/>
      <c r="B10" s="89"/>
      <c r="C10" s="38" t="s">
        <v>115</v>
      </c>
      <c r="D10" s="37" t="s">
        <v>46</v>
      </c>
      <c r="E10" s="37">
        <v>3</v>
      </c>
      <c r="F10" s="37">
        <v>11.057</v>
      </c>
    </row>
    <row r="11" spans="1:6" ht="39" customHeight="1">
      <c r="A11" s="47" t="s">
        <v>82</v>
      </c>
      <c r="B11" s="39" t="s">
        <v>100</v>
      </c>
      <c r="C11" s="39" t="s">
        <v>85</v>
      </c>
      <c r="D11" s="35" t="s">
        <v>66</v>
      </c>
      <c r="E11" s="35">
        <v>168</v>
      </c>
      <c r="F11" s="35">
        <v>44.531</v>
      </c>
    </row>
    <row r="12" spans="1:6" ht="42" customHeight="1">
      <c r="A12" s="48" t="s">
        <v>54</v>
      </c>
      <c r="B12" s="40" t="s">
        <v>11</v>
      </c>
      <c r="C12" s="36" t="s">
        <v>120</v>
      </c>
      <c r="D12" s="35" t="s">
        <v>75</v>
      </c>
      <c r="E12" s="35"/>
      <c r="F12" s="41">
        <v>8.079</v>
      </c>
    </row>
    <row r="13" spans="1:6" ht="67.5" customHeight="1">
      <c r="A13" s="48" t="s">
        <v>55</v>
      </c>
      <c r="B13" s="40" t="s">
        <v>12</v>
      </c>
      <c r="C13" s="36" t="s">
        <v>76</v>
      </c>
      <c r="D13" s="35" t="s">
        <v>35</v>
      </c>
      <c r="E13" s="35">
        <v>2589.49</v>
      </c>
      <c r="F13" s="41">
        <v>36.667</v>
      </c>
    </row>
    <row r="14" spans="1:6" ht="36">
      <c r="A14" s="48" t="s">
        <v>61</v>
      </c>
      <c r="B14" s="40" t="s">
        <v>19</v>
      </c>
      <c r="C14" s="36" t="s">
        <v>111</v>
      </c>
      <c r="D14" s="35" t="s">
        <v>35</v>
      </c>
      <c r="E14" s="35">
        <v>2589.49</v>
      </c>
      <c r="F14" s="41">
        <v>5.593</v>
      </c>
    </row>
    <row r="15" spans="1:6" ht="42.75" customHeight="1">
      <c r="A15" s="48" t="s">
        <v>64</v>
      </c>
      <c r="B15" s="40" t="s">
        <v>26</v>
      </c>
      <c r="C15" s="36" t="s">
        <v>116</v>
      </c>
      <c r="D15" s="35" t="s">
        <v>35</v>
      </c>
      <c r="E15" s="35">
        <v>2589.49</v>
      </c>
      <c r="F15" s="35">
        <v>10.541</v>
      </c>
    </row>
    <row r="16" spans="1:6" ht="36">
      <c r="A16" s="48" t="s">
        <v>80</v>
      </c>
      <c r="B16" s="40" t="s">
        <v>98</v>
      </c>
      <c r="C16" s="39" t="s">
        <v>101</v>
      </c>
      <c r="D16" s="35" t="s">
        <v>35</v>
      </c>
      <c r="E16" s="35">
        <v>2589.49</v>
      </c>
      <c r="F16" s="42">
        <v>36.978</v>
      </c>
    </row>
    <row r="17" spans="1:6" ht="18.75" customHeight="1">
      <c r="A17" s="48" t="s">
        <v>81</v>
      </c>
      <c r="B17" s="83" t="s">
        <v>89</v>
      </c>
      <c r="C17" s="84"/>
      <c r="D17" s="84"/>
      <c r="E17" s="85"/>
      <c r="F17" s="42">
        <v>10.565</v>
      </c>
    </row>
    <row r="18" spans="1:6" ht="40.5" customHeight="1">
      <c r="A18" s="46" t="s">
        <v>83</v>
      </c>
      <c r="B18" s="36" t="s">
        <v>47</v>
      </c>
      <c r="C18" s="36" t="s">
        <v>117</v>
      </c>
      <c r="D18" s="37" t="s">
        <v>46</v>
      </c>
      <c r="E18" s="37">
        <v>120</v>
      </c>
      <c r="F18" s="37"/>
    </row>
    <row r="19" spans="1:6" ht="36">
      <c r="A19" s="46" t="s">
        <v>84</v>
      </c>
      <c r="B19" s="36" t="s">
        <v>90</v>
      </c>
      <c r="C19" s="36" t="s">
        <v>92</v>
      </c>
      <c r="D19" s="37" t="s">
        <v>35</v>
      </c>
      <c r="E19" s="35">
        <v>2589.49</v>
      </c>
      <c r="F19" s="37"/>
    </row>
    <row r="20" spans="1:6" ht="48">
      <c r="A20" s="46" t="s">
        <v>91</v>
      </c>
      <c r="B20" s="36" t="s">
        <v>93</v>
      </c>
      <c r="C20" s="36" t="s">
        <v>94</v>
      </c>
      <c r="D20" s="35" t="s">
        <v>75</v>
      </c>
      <c r="E20" s="35">
        <v>12</v>
      </c>
      <c r="F20" s="35"/>
    </row>
    <row r="21" spans="1:6" ht="36">
      <c r="A21" s="48" t="s">
        <v>95</v>
      </c>
      <c r="B21" s="40" t="s">
        <v>43</v>
      </c>
      <c r="C21" s="36" t="s">
        <v>102</v>
      </c>
      <c r="D21" s="43" t="s">
        <v>124</v>
      </c>
      <c r="E21" s="35">
        <v>3</v>
      </c>
      <c r="F21" s="35">
        <v>63.994</v>
      </c>
    </row>
    <row r="22" spans="1:6" ht="36">
      <c r="A22" s="48" t="s">
        <v>96</v>
      </c>
      <c r="B22" s="40" t="s">
        <v>65</v>
      </c>
      <c r="C22" s="36" t="s">
        <v>103</v>
      </c>
      <c r="D22" s="35" t="s">
        <v>35</v>
      </c>
      <c r="E22" s="37">
        <v>626</v>
      </c>
      <c r="F22" s="35">
        <v>88.169</v>
      </c>
    </row>
    <row r="23" spans="1:6" ht="28.5" customHeight="1">
      <c r="A23" s="48" t="s">
        <v>106</v>
      </c>
      <c r="B23" s="40" t="s">
        <v>27</v>
      </c>
      <c r="C23" s="36" t="s">
        <v>104</v>
      </c>
      <c r="D23" s="35" t="s">
        <v>32</v>
      </c>
      <c r="E23" s="35">
        <v>334.98</v>
      </c>
      <c r="F23" s="35">
        <v>113.479</v>
      </c>
    </row>
    <row r="24" spans="1:6" ht="22.5" customHeight="1">
      <c r="A24" s="48" t="s">
        <v>107</v>
      </c>
      <c r="B24" s="83" t="s">
        <v>20</v>
      </c>
      <c r="C24" s="84"/>
      <c r="D24" s="84"/>
      <c r="E24" s="85"/>
      <c r="F24" s="37"/>
    </row>
    <row r="25" spans="1:6" ht="36">
      <c r="A25" s="46" t="s">
        <v>108</v>
      </c>
      <c r="B25" s="36" t="s">
        <v>68</v>
      </c>
      <c r="C25" s="36" t="s">
        <v>88</v>
      </c>
      <c r="D25" s="35" t="s">
        <v>36</v>
      </c>
      <c r="E25" s="35">
        <v>46</v>
      </c>
      <c r="F25" s="35">
        <v>4.074</v>
      </c>
    </row>
    <row r="26" spans="1:6" ht="12.75">
      <c r="A26" s="46" t="s">
        <v>109</v>
      </c>
      <c r="B26" s="36" t="s">
        <v>86</v>
      </c>
      <c r="C26" s="39" t="s">
        <v>87</v>
      </c>
      <c r="D26" s="35" t="s">
        <v>35</v>
      </c>
      <c r="E26" s="35">
        <v>2589.49</v>
      </c>
      <c r="F26" s="35">
        <v>1.925</v>
      </c>
    </row>
    <row r="27" spans="1:6" ht="26.25" customHeight="1">
      <c r="A27" s="46" t="s">
        <v>110</v>
      </c>
      <c r="B27" s="36" t="s">
        <v>97</v>
      </c>
      <c r="C27" s="36" t="s">
        <v>105</v>
      </c>
      <c r="D27" s="35"/>
      <c r="E27" s="44"/>
      <c r="F27" s="37">
        <v>35.8</v>
      </c>
    </row>
    <row r="28" spans="1:6" ht="24">
      <c r="A28" s="46" t="s">
        <v>112</v>
      </c>
      <c r="B28" s="36" t="s">
        <v>113</v>
      </c>
      <c r="C28" s="36" t="s">
        <v>123</v>
      </c>
      <c r="D28" s="35"/>
      <c r="E28" s="35"/>
      <c r="F28" s="35">
        <v>9.535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G9" sqref="G9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4.25" customHeight="1">
      <c r="A4" s="4" t="s">
        <v>6</v>
      </c>
      <c r="B4" s="4" t="s">
        <v>7</v>
      </c>
      <c r="C4" s="4" t="s">
        <v>7</v>
      </c>
      <c r="D4" s="4">
        <f>SUM(D5:D8)</f>
        <v>158.067</v>
      </c>
    </row>
    <row r="5" spans="1:4" ht="19.5" customHeight="1">
      <c r="A5" s="5" t="s">
        <v>127</v>
      </c>
      <c r="B5" s="51" t="s">
        <v>35</v>
      </c>
      <c r="C5" s="51">
        <v>74.5</v>
      </c>
      <c r="D5" s="51">
        <v>55.263</v>
      </c>
    </row>
    <row r="6" spans="1:4" ht="18" customHeight="1">
      <c r="A6" s="5" t="s">
        <v>128</v>
      </c>
      <c r="B6" s="51" t="s">
        <v>35</v>
      </c>
      <c r="C6" s="51">
        <v>225.3</v>
      </c>
      <c r="D6" s="51">
        <v>41.152</v>
      </c>
    </row>
    <row r="7" spans="1:4" ht="25.5">
      <c r="A7" s="5" t="s">
        <v>129</v>
      </c>
      <c r="B7" s="52" t="s">
        <v>130</v>
      </c>
      <c r="C7" s="51">
        <v>1</v>
      </c>
      <c r="D7" s="51">
        <v>1.405</v>
      </c>
    </row>
    <row r="8" spans="1:4" ht="46.5" customHeight="1">
      <c r="A8" s="5" t="s">
        <v>131</v>
      </c>
      <c r="B8" s="1" t="s">
        <v>132</v>
      </c>
      <c r="C8" s="1">
        <v>214</v>
      </c>
      <c r="D8" s="1">
        <v>60.247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5" sqref="B5"/>
    </sheetView>
  </sheetViews>
  <sheetFormatPr defaultColWidth="9.00390625" defaultRowHeight="12.75"/>
  <cols>
    <col min="1" max="1" width="22.25390625" style="0" customWidth="1"/>
    <col min="3" max="3" width="12.875" style="0" customWidth="1"/>
    <col min="4" max="4" width="14.00390625" style="0" customWidth="1"/>
  </cols>
  <sheetData>
    <row r="1" ht="12.75">
      <c r="A1" t="s">
        <v>133</v>
      </c>
    </row>
    <row r="3" spans="1:4" ht="12.75">
      <c r="A3" s="90" t="s">
        <v>23</v>
      </c>
      <c r="B3" s="92" t="s">
        <v>17</v>
      </c>
      <c r="C3" s="65" t="s">
        <v>134</v>
      </c>
      <c r="D3" s="67"/>
    </row>
    <row r="4" spans="1:4" ht="36">
      <c r="A4" s="91"/>
      <c r="B4" s="93"/>
      <c r="C4" s="43" t="s">
        <v>135</v>
      </c>
      <c r="D4" s="43" t="s">
        <v>136</v>
      </c>
    </row>
    <row r="5" spans="1:4" ht="18.75" customHeight="1">
      <c r="A5" s="1" t="s">
        <v>6</v>
      </c>
      <c r="B5" s="57">
        <f>B6</f>
        <v>524.381</v>
      </c>
      <c r="C5" s="54">
        <f>B5*0.95</f>
        <v>498.16194999999993</v>
      </c>
      <c r="D5" s="54">
        <f>B5*0.05</f>
        <v>26.21905</v>
      </c>
    </row>
    <row r="6" spans="1:4" ht="18" customHeight="1">
      <c r="A6" s="53" t="s">
        <v>137</v>
      </c>
      <c r="B6" s="54">
        <v>524.381</v>
      </c>
      <c r="C6" s="54">
        <f>B6*0.95</f>
        <v>498.16194999999993</v>
      </c>
      <c r="D6" s="54">
        <f>B6*0.05</f>
        <v>26.21905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1328.403</v>
      </c>
    </row>
    <row r="5" spans="1:4" ht="29.25" customHeight="1">
      <c r="A5" s="5" t="s">
        <v>114</v>
      </c>
      <c r="B5" s="1" t="s">
        <v>32</v>
      </c>
      <c r="C5" s="1">
        <v>28068.8</v>
      </c>
      <c r="D5" s="30">
        <v>368.97</v>
      </c>
    </row>
    <row r="6" spans="1:4" ht="20.25" customHeight="1">
      <c r="A6" s="5" t="s">
        <v>24</v>
      </c>
      <c r="B6" s="1" t="s">
        <v>34</v>
      </c>
      <c r="C6" s="1">
        <v>1019.68</v>
      </c>
      <c r="D6" s="1">
        <v>949.318</v>
      </c>
    </row>
    <row r="7" spans="1:4" ht="30" customHeight="1">
      <c r="A7" s="5" t="s">
        <v>25</v>
      </c>
      <c r="B7" s="1" t="s">
        <v>33</v>
      </c>
      <c r="C7" s="1">
        <v>4973</v>
      </c>
      <c r="D7" s="1">
        <v>10.115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2011-06-27T14:12:26Z</cp:lastPrinted>
  <dcterms:created xsi:type="dcterms:W3CDTF">2011-04-21T13:41:23Z</dcterms:created>
  <dcterms:modified xsi:type="dcterms:W3CDTF">2011-07-01T05:55:19Z</dcterms:modified>
  <cp:category/>
  <cp:version/>
  <cp:contentType/>
  <cp:contentStatus/>
</cp:coreProperties>
</file>