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300" activeTab="0"/>
  </bookViews>
  <sheets>
    <sheet name="Свод" sheetId="1" r:id="rId1"/>
    <sheet name="Содерж" sheetId="2" r:id="rId2"/>
    <sheet name="ТР" sheetId="3" r:id="rId3"/>
    <sheet name="Коммун" sheetId="4" r:id="rId4"/>
  </sheets>
  <definedNames/>
  <calcPr fullCalcOnLoad="1"/>
</workbook>
</file>

<file path=xl/sharedStrings.xml><?xml version="1.0" encoding="utf-8"?>
<sst xmlns="http://schemas.openxmlformats.org/spreadsheetml/2006/main" count="167" uniqueCount="130">
  <si>
    <t>Сводная таблица</t>
  </si>
  <si>
    <t>Долг на начало года</t>
  </si>
  <si>
    <t>Оплачено собственниками</t>
  </si>
  <si>
    <t>Доход от предоставления общего имущества третьим лицам</t>
  </si>
  <si>
    <t>Затраты</t>
  </si>
  <si>
    <t>Показатель</t>
  </si>
  <si>
    <t>Всего</t>
  </si>
  <si>
    <t>-</t>
  </si>
  <si>
    <t>Коммун. услуги</t>
  </si>
  <si>
    <t>Капит. ремонт</t>
  </si>
  <si>
    <t>Затраты на коммунальные услуги</t>
  </si>
  <si>
    <t>Заявки населения</t>
  </si>
  <si>
    <t>Сезонные работы</t>
  </si>
  <si>
    <t>Статья расходов</t>
  </si>
  <si>
    <t>Наименование работ</t>
  </si>
  <si>
    <t>Ед. изм.</t>
  </si>
  <si>
    <t>Объем</t>
  </si>
  <si>
    <t>Сумма, тыс.руб.</t>
  </si>
  <si>
    <t>тыс.руб. с НДС</t>
  </si>
  <si>
    <t>Технический надзор</t>
  </si>
  <si>
    <t>Другие расходы по содержанию</t>
  </si>
  <si>
    <t>Затраты на содержание общедомового имущества</t>
  </si>
  <si>
    <t>Содержание крыш в зимний период</t>
  </si>
  <si>
    <t>Наименование услуг</t>
  </si>
  <si>
    <t>Горячее водоснабжение и отопление</t>
  </si>
  <si>
    <t>Электроснабжение мест общего пользования и общедомовых нужд</t>
  </si>
  <si>
    <t>Содержание системы газоснабжения</t>
  </si>
  <si>
    <t>Вывоз ТБО</t>
  </si>
  <si>
    <t>ВСЕГО</t>
  </si>
  <si>
    <t>Адрес:</t>
  </si>
  <si>
    <t>Общая площадь:</t>
  </si>
  <si>
    <t>Оплачено по муниципальным кв.</t>
  </si>
  <si>
    <t>м3</t>
  </si>
  <si>
    <t>квт.ч</t>
  </si>
  <si>
    <t>гкал</t>
  </si>
  <si>
    <t>м2</t>
  </si>
  <si>
    <t>кв.</t>
  </si>
  <si>
    <t>ГВС и отопление</t>
  </si>
  <si>
    <t>Освещение мест общего пользования (МОП)</t>
  </si>
  <si>
    <t>Уборка лестничных клеток</t>
  </si>
  <si>
    <t>Вывоз бытового мусора</t>
  </si>
  <si>
    <t>ХВС и водоотве-дение</t>
  </si>
  <si>
    <t>Экономия ( - убыток)</t>
  </si>
  <si>
    <t>Сан. содержание лестничных клеток</t>
  </si>
  <si>
    <t>Техническое, аварийное обслуживание</t>
  </si>
  <si>
    <t>пм</t>
  </si>
  <si>
    <t>шт</t>
  </si>
  <si>
    <t>Проверка вентканалов и дымоходов</t>
  </si>
  <si>
    <t>Начислено всего:</t>
  </si>
  <si>
    <t>Содержание общедомового имущества ( 8,02 руб./м2)</t>
  </si>
  <si>
    <t>Текущий ремонт          ( 4,96 руб./м2)</t>
  </si>
  <si>
    <t>Управление жилым фондом               (1,18 руб./м2)</t>
  </si>
  <si>
    <t>Начислено по статьям:</t>
  </si>
  <si>
    <t>1.</t>
  </si>
  <si>
    <t>2.</t>
  </si>
  <si>
    <t>3.</t>
  </si>
  <si>
    <t>3.1.</t>
  </si>
  <si>
    <t>3.2.</t>
  </si>
  <si>
    <t>3.3.</t>
  </si>
  <si>
    <t>Доходы всего:</t>
  </si>
  <si>
    <t>2.1.</t>
  </si>
  <si>
    <t>4.</t>
  </si>
  <si>
    <t>4.1.</t>
  </si>
  <si>
    <t>По счетам поставщиков</t>
  </si>
  <si>
    <t>5.</t>
  </si>
  <si>
    <t>Сан. содержание территориии</t>
  </si>
  <si>
    <t>шт/мес</t>
  </si>
  <si>
    <t>№ п/п</t>
  </si>
  <si>
    <t>Услуги ВЦ (вычислительный центр)</t>
  </si>
  <si>
    <t>Технические осмотры</t>
  </si>
  <si>
    <t>1.2.</t>
  </si>
  <si>
    <t>Регулировка, наладка,устранение мелких неисправностей</t>
  </si>
  <si>
    <t xml:space="preserve">Замена электролампочек </t>
  </si>
  <si>
    <t>Замена перегоревших лампочек на лест.клетках, под козырьками, в подвале, на чердаке</t>
  </si>
  <si>
    <t>1.3.</t>
  </si>
  <si>
    <t>шт.</t>
  </si>
  <si>
    <t>Подготовка дома к сезонной эксплуатации: промывка сетей, гидравлические испытания, ремонт обоудования в теплоценте и водомерном узле, остекление и утепление проёмов,ремонт запорных устойств, предъявление готовности</t>
  </si>
  <si>
    <t>1.4.</t>
  </si>
  <si>
    <t>Сброс сосулек, удаление наледей на свесах и желобах</t>
  </si>
  <si>
    <t>Осмотр на предмет целостности и работоспособности ,мелкий ремонт</t>
  </si>
  <si>
    <t>6.</t>
  </si>
  <si>
    <t>7.</t>
  </si>
  <si>
    <t>1.5.</t>
  </si>
  <si>
    <t>7.1.</t>
  </si>
  <si>
    <t>7.2.</t>
  </si>
  <si>
    <t>Проведение замеров по количеству штуцеров в подвальных помещениях и количеству дренажных колодцев</t>
  </si>
  <si>
    <t>Дератизация</t>
  </si>
  <si>
    <t xml:space="preserve">Обработка 1 раз в месяц от грызунов </t>
  </si>
  <si>
    <t>Расчет квартплаты, печать квитанций, обслуживание базы данных по лицевым счетам</t>
  </si>
  <si>
    <t>Работы и услуги по договорам  со спецподрядчиками</t>
  </si>
  <si>
    <t>Замеры сопротивления изоляции проводов</t>
  </si>
  <si>
    <t>7.3.</t>
  </si>
  <si>
    <t>1 раз в год, 1 раз в 3 года</t>
  </si>
  <si>
    <t>Ипытания, поверка оборудования</t>
  </si>
  <si>
    <t>Поверка манометров, счётчиков, проверка газоанализаторов и покупка химпатронов, проверка средств защиты на диэлектрическую способность, испытания электроинструмента.</t>
  </si>
  <si>
    <t>8.</t>
  </si>
  <si>
    <t>9.</t>
  </si>
  <si>
    <t>Услуги банков</t>
  </si>
  <si>
    <t>Аварийно-диспетчерское обслуживание</t>
  </si>
  <si>
    <t xml:space="preserve">Инженерных сетей   ( ИТС) </t>
  </si>
  <si>
    <t>Элементов конструкций здания</t>
  </si>
  <si>
    <t xml:space="preserve">Проведение замеров по контролю загазованности </t>
  </si>
  <si>
    <t>Работа диспетчеров, аварийных бригад (сантехних, электрик, водитель, в т.ч. транспорт), связь, аренда помещений</t>
  </si>
  <si>
    <t xml:space="preserve">Мытьё, подметание лестничных клеток согласно нормативной периодичности, расходы на инвентарь, инструмент и хим.средства </t>
  </si>
  <si>
    <t>Работа дворников по уборке придомовой территории, мехуборка, расходы на инвентарь, инструмент и песко-соляную смесь</t>
  </si>
  <si>
    <t>Сбор, транспортировка, утилизация твёрдых бытовых отходов и крупногабаритного мусора</t>
  </si>
  <si>
    <t xml:space="preserve">Прием коммунальных платежей от жителей в отделениях ЗАО "Петроэлектросбыт",  Сбербанка </t>
  </si>
  <si>
    <t>10.</t>
  </si>
  <si>
    <t>11.</t>
  </si>
  <si>
    <t>11.1.</t>
  </si>
  <si>
    <t>11.2.</t>
  </si>
  <si>
    <t>11.3.</t>
  </si>
  <si>
    <t>Обследование аварийных квартир, техническая инвентаризация, расчет стоимости работ, их приемка и учет, ведение документации</t>
  </si>
  <si>
    <t>Выполнение заявок населения по устранению утечек на общедомовых сетях, проходящих в картирах</t>
  </si>
  <si>
    <t>11.4.</t>
  </si>
  <si>
    <t>Содержание технического участка</t>
  </si>
  <si>
    <t>Холодное водоснабжение и Водоотведение</t>
  </si>
  <si>
    <t>Очистка козырьков  от снега</t>
  </si>
  <si>
    <t>Аварийное обслуживание, технические осмотры оборудования в квартирах 1 раз в год</t>
  </si>
  <si>
    <t>2 раза   в год</t>
  </si>
  <si>
    <t>1.1.</t>
  </si>
  <si>
    <t>ул.Федосеенко д.29</t>
  </si>
  <si>
    <t>2612,31 м2</t>
  </si>
  <si>
    <t>л/кл</t>
  </si>
  <si>
    <t>Аренда помещения под технический участок и коммунальные услуги в аренд.помещении</t>
  </si>
  <si>
    <t>Содержание придомовых территорий</t>
  </si>
  <si>
    <t>Затраты на выполнение работ по текущему ремонту</t>
  </si>
  <si>
    <t xml:space="preserve">Ремонт фасадов </t>
  </si>
  <si>
    <t>Текущий ремонт общедомовых инженерных сетей и элементов конструкций многоквартирного дома</t>
  </si>
  <si>
    <t>ч/час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</si>
</sst>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0"/>
    <numFmt numFmtId="167" formatCode="0.00000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5" fontId="9" fillId="0" borderId="1" xfId="0" applyNumberFormat="1" applyFont="1" applyFill="1" applyBorder="1" applyAlignment="1">
      <alignment vertical="top"/>
    </xf>
    <xf numFmtId="165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center" wrapText="1"/>
    </xf>
    <xf numFmtId="9" fontId="9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1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top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C17" sqref="C17:K17"/>
    </sheetView>
  </sheetViews>
  <sheetFormatPr defaultColWidth="9.00390625" defaultRowHeight="12.75"/>
  <cols>
    <col min="1" max="1" width="4.125" style="0" customWidth="1"/>
    <col min="2" max="2" width="21.00390625" style="0" customWidth="1"/>
    <col min="3" max="3" width="12.625" style="88" customWidth="1"/>
    <col min="4" max="4" width="13.125" style="0" customWidth="1"/>
    <col min="5" max="5" width="11.00390625" style="0" customWidth="1"/>
    <col min="6" max="6" width="13.125" style="0" customWidth="1"/>
    <col min="7" max="7" width="9.25390625" style="0" customWidth="1"/>
    <col min="8" max="8" width="10.375" style="0" customWidth="1"/>
    <col min="9" max="9" width="9.75390625" style="0" customWidth="1"/>
    <col min="10" max="10" width="10.125" style="0" customWidth="1"/>
    <col min="11" max="11" width="12.625" style="0" customWidth="1"/>
    <col min="12" max="12" width="10.00390625" style="0" customWidth="1"/>
  </cols>
  <sheetData>
    <row r="1" spans="2:7" ht="15">
      <c r="B1" s="7" t="s">
        <v>0</v>
      </c>
      <c r="C1" s="86"/>
      <c r="D1" s="7"/>
      <c r="E1" s="7"/>
      <c r="F1" s="7"/>
      <c r="G1" s="7"/>
    </row>
    <row r="2" spans="2:3" ht="15.75">
      <c r="B2" t="s">
        <v>29</v>
      </c>
      <c r="C2" s="87" t="s">
        <v>121</v>
      </c>
    </row>
    <row r="3" spans="2:3" ht="18" customHeight="1">
      <c r="B3" t="s">
        <v>30</v>
      </c>
      <c r="C3" s="48" t="s">
        <v>122</v>
      </c>
    </row>
    <row r="4" ht="17.25" customHeight="1"/>
    <row r="5" ht="12.75">
      <c r="L5" s="3" t="s">
        <v>18</v>
      </c>
    </row>
    <row r="6" spans="1:13" ht="38.25" customHeight="1">
      <c r="A6" s="21"/>
      <c r="B6" s="8" t="s">
        <v>5</v>
      </c>
      <c r="C6" s="63" t="s">
        <v>51</v>
      </c>
      <c r="D6" s="71" t="s">
        <v>49</v>
      </c>
      <c r="E6" s="72"/>
      <c r="F6" s="72"/>
      <c r="G6" s="72"/>
      <c r="H6" s="63" t="s">
        <v>50</v>
      </c>
      <c r="I6" s="71" t="s">
        <v>8</v>
      </c>
      <c r="J6" s="72"/>
      <c r="K6" s="73"/>
      <c r="L6" s="8" t="s">
        <v>6</v>
      </c>
      <c r="M6" s="8" t="s">
        <v>9</v>
      </c>
    </row>
    <row r="7" spans="1:13" ht="48">
      <c r="A7" s="21"/>
      <c r="B7" s="8"/>
      <c r="C7" s="64"/>
      <c r="D7" s="8" t="s">
        <v>44</v>
      </c>
      <c r="E7" s="8" t="s">
        <v>39</v>
      </c>
      <c r="F7" s="8" t="s">
        <v>125</v>
      </c>
      <c r="G7" s="8" t="s">
        <v>40</v>
      </c>
      <c r="H7" s="64"/>
      <c r="I7" s="8" t="s">
        <v>41</v>
      </c>
      <c r="J7" s="8" t="s">
        <v>37</v>
      </c>
      <c r="K7" s="9" t="s">
        <v>38</v>
      </c>
      <c r="L7" s="8"/>
      <c r="M7" s="8"/>
    </row>
    <row r="8" spans="1:13" ht="21" customHeight="1">
      <c r="A8" s="22" t="s">
        <v>53</v>
      </c>
      <c r="B8" s="2" t="s">
        <v>1</v>
      </c>
      <c r="C8" s="89">
        <v>-0.846</v>
      </c>
      <c r="D8" s="68">
        <v>-80.903</v>
      </c>
      <c r="E8" s="69"/>
      <c r="F8" s="69"/>
      <c r="G8" s="70"/>
      <c r="H8" s="1">
        <v>-23.264</v>
      </c>
      <c r="I8" s="55">
        <v>-410.488</v>
      </c>
      <c r="J8" s="56"/>
      <c r="K8" s="57"/>
      <c r="L8" s="1">
        <f>SUM(H8:K8)</f>
        <v>-433.752</v>
      </c>
      <c r="M8" s="1" t="s">
        <v>7</v>
      </c>
    </row>
    <row r="9" spans="1:13" ht="22.5" customHeight="1">
      <c r="A9" s="22" t="s">
        <v>54</v>
      </c>
      <c r="B9" s="13" t="s">
        <v>48</v>
      </c>
      <c r="C9" s="4">
        <v>18.656</v>
      </c>
      <c r="D9" s="65">
        <f>D10+E10+F10+G10</f>
        <v>277.297</v>
      </c>
      <c r="E9" s="66"/>
      <c r="F9" s="66"/>
      <c r="G9" s="67"/>
      <c r="H9" s="16">
        <v>145.14</v>
      </c>
      <c r="I9" s="62">
        <f>I10+J10+K10</f>
        <v>1253.8449999999998</v>
      </c>
      <c r="J9" s="60"/>
      <c r="K9" s="61"/>
      <c r="L9" s="58">
        <f>C9+D9+H9+I9</f>
        <v>1694.9379999999999</v>
      </c>
      <c r="M9" s="1" t="s">
        <v>7</v>
      </c>
    </row>
    <row r="10" spans="1:13" ht="26.25" customHeight="1">
      <c r="A10" s="21" t="s">
        <v>60</v>
      </c>
      <c r="B10" s="13" t="s">
        <v>52</v>
      </c>
      <c r="C10" s="90">
        <v>18.656</v>
      </c>
      <c r="D10" s="2">
        <v>126.027</v>
      </c>
      <c r="E10" s="2">
        <v>34.021</v>
      </c>
      <c r="F10" s="2">
        <v>39.563</v>
      </c>
      <c r="G10" s="2">
        <v>77.686</v>
      </c>
      <c r="H10" s="17">
        <v>145.14</v>
      </c>
      <c r="I10" s="1">
        <v>353.079</v>
      </c>
      <c r="J10" s="1">
        <v>892.502</v>
      </c>
      <c r="K10" s="1">
        <v>8.264</v>
      </c>
      <c r="L10" s="59"/>
      <c r="M10" s="1" t="s">
        <v>7</v>
      </c>
    </row>
    <row r="11" spans="1:13" ht="22.5" customHeight="1">
      <c r="A11" s="22" t="s">
        <v>55</v>
      </c>
      <c r="B11" s="13" t="s">
        <v>59</v>
      </c>
      <c r="C11" s="51">
        <f>C12+C13</f>
        <v>15.57</v>
      </c>
      <c r="D11" s="65">
        <f>D12+E12+F12+G12+D13+E13+F13+G13</f>
        <v>248.92499999999998</v>
      </c>
      <c r="E11" s="66"/>
      <c r="F11" s="66"/>
      <c r="G11" s="66"/>
      <c r="H11" s="19">
        <f>H12+H13</f>
        <v>128.906</v>
      </c>
      <c r="I11" s="60">
        <f>I12+J12+K12+I13+J13+K13</f>
        <v>1165.798</v>
      </c>
      <c r="J11" s="60"/>
      <c r="K11" s="61"/>
      <c r="L11" s="18">
        <f>C11+D11+H11+I11</f>
        <v>1559.199</v>
      </c>
      <c r="M11" s="1"/>
    </row>
    <row r="12" spans="1:13" ht="25.5">
      <c r="A12" s="21" t="s">
        <v>56</v>
      </c>
      <c r="B12" s="2" t="s">
        <v>2</v>
      </c>
      <c r="C12" s="1">
        <v>11.148</v>
      </c>
      <c r="D12" s="2">
        <v>70.705</v>
      </c>
      <c r="E12" s="2">
        <v>24.263</v>
      </c>
      <c r="F12" s="2">
        <v>25.088</v>
      </c>
      <c r="G12" s="2">
        <v>55.404</v>
      </c>
      <c r="H12" s="1">
        <v>91.768</v>
      </c>
      <c r="I12" s="1">
        <v>209.98</v>
      </c>
      <c r="J12" s="1">
        <v>570.079</v>
      </c>
      <c r="K12" s="1">
        <v>5.266</v>
      </c>
      <c r="L12" s="1">
        <f>SUM(C12:K12)</f>
        <v>1063.701</v>
      </c>
      <c r="M12" s="1" t="s">
        <v>7</v>
      </c>
    </row>
    <row r="13" spans="1:13" ht="25.5">
      <c r="A13" s="21" t="s">
        <v>57</v>
      </c>
      <c r="B13" s="2" t="s">
        <v>31</v>
      </c>
      <c r="C13" s="1">
        <v>4.422</v>
      </c>
      <c r="D13" s="2">
        <v>43.826</v>
      </c>
      <c r="E13" s="2">
        <v>6.021</v>
      </c>
      <c r="F13" s="2">
        <v>10.641</v>
      </c>
      <c r="G13" s="2">
        <v>12.977</v>
      </c>
      <c r="H13" s="1">
        <v>37.138</v>
      </c>
      <c r="I13" s="1">
        <v>117.301</v>
      </c>
      <c r="J13" s="1">
        <v>261.422</v>
      </c>
      <c r="K13" s="1">
        <v>1.75</v>
      </c>
      <c r="L13" s="1">
        <f>SUM(C13:K13)</f>
        <v>495.49800000000005</v>
      </c>
      <c r="M13" s="1"/>
    </row>
    <row r="14" spans="1:13" ht="51.75" thickBot="1">
      <c r="A14" s="26" t="s">
        <v>58</v>
      </c>
      <c r="B14" s="27" t="s">
        <v>3</v>
      </c>
      <c r="C14" s="91">
        <v>0</v>
      </c>
      <c r="D14" s="27">
        <v>0</v>
      </c>
      <c r="E14" s="27">
        <v>0</v>
      </c>
      <c r="F14" s="27">
        <v>0</v>
      </c>
      <c r="G14" s="27">
        <v>0</v>
      </c>
      <c r="H14" s="28">
        <v>0</v>
      </c>
      <c r="I14" s="28">
        <v>0</v>
      </c>
      <c r="J14" s="28">
        <v>0</v>
      </c>
      <c r="K14" s="28">
        <v>0</v>
      </c>
      <c r="L14" s="28" t="s">
        <v>7</v>
      </c>
      <c r="M14" s="28" t="s">
        <v>7</v>
      </c>
    </row>
    <row r="15" spans="1:13" ht="27.75" customHeight="1">
      <c r="A15" s="24" t="s">
        <v>61</v>
      </c>
      <c r="B15" s="25" t="s">
        <v>4</v>
      </c>
      <c r="C15" s="15">
        <v>104.388</v>
      </c>
      <c r="D15" s="74">
        <f>Содерж!F4</f>
        <v>511.4430000000001</v>
      </c>
      <c r="E15" s="53"/>
      <c r="F15" s="53"/>
      <c r="G15" s="53"/>
      <c r="H15" s="54">
        <v>90.572</v>
      </c>
      <c r="I15" s="74">
        <f>Коммун!D4</f>
        <v>1368.749</v>
      </c>
      <c r="J15" s="53"/>
      <c r="K15" s="75"/>
      <c r="L15" s="14">
        <f>SUM(C15,D15,H15,I15)</f>
        <v>2075.152</v>
      </c>
      <c r="M15" s="14" t="s">
        <v>7</v>
      </c>
    </row>
    <row r="16" spans="1:13" ht="27.75" customHeight="1">
      <c r="A16" s="23" t="s">
        <v>62</v>
      </c>
      <c r="B16" s="20" t="s">
        <v>63</v>
      </c>
      <c r="C16" s="15"/>
      <c r="D16" s="16"/>
      <c r="E16" s="16"/>
      <c r="F16" s="16"/>
      <c r="G16" s="16"/>
      <c r="H16" s="1"/>
      <c r="I16" s="1"/>
      <c r="J16" s="1"/>
      <c r="K16" s="1"/>
      <c r="L16" s="1"/>
      <c r="M16" s="1"/>
    </row>
    <row r="17" spans="1:13" ht="26.25" customHeight="1">
      <c r="A17" s="22" t="s">
        <v>64</v>
      </c>
      <c r="B17" s="13" t="s">
        <v>42</v>
      </c>
      <c r="C17" s="52">
        <f>C8+C9-C15</f>
        <v>-86.578</v>
      </c>
      <c r="D17" s="55">
        <f>D8+D9-D15</f>
        <v>-315.0490000000001</v>
      </c>
      <c r="E17" s="56"/>
      <c r="F17" s="56"/>
      <c r="G17" s="56"/>
      <c r="H17" s="1">
        <f>H8+H9-H15</f>
        <v>31.303999999999988</v>
      </c>
      <c r="I17" s="55">
        <f>I8+I9-I15</f>
        <v>-525.3920000000003</v>
      </c>
      <c r="J17" s="56"/>
      <c r="K17" s="57"/>
      <c r="L17" s="14">
        <f>SUM(C17,D17,H17,I17)</f>
        <v>-895.7150000000004</v>
      </c>
      <c r="M17" s="1" t="s">
        <v>7</v>
      </c>
    </row>
    <row r="18" spans="1:12" ht="12.75">
      <c r="A18" s="21"/>
      <c r="B18" s="2"/>
      <c r="C18" s="89"/>
      <c r="D18" s="2"/>
      <c r="E18" s="2"/>
      <c r="F18" s="2"/>
      <c r="G18" s="2"/>
      <c r="H18" s="1"/>
      <c r="I18" s="1"/>
      <c r="J18" s="1"/>
      <c r="K18" s="1"/>
      <c r="L18" s="1"/>
    </row>
  </sheetData>
  <mergeCells count="15">
    <mergeCell ref="I6:K6"/>
    <mergeCell ref="D6:G6"/>
    <mergeCell ref="H6:H7"/>
    <mergeCell ref="D15:G15"/>
    <mergeCell ref="I8:K8"/>
    <mergeCell ref="I15:K15"/>
    <mergeCell ref="D17:G17"/>
    <mergeCell ref="C6:C7"/>
    <mergeCell ref="D11:G11"/>
    <mergeCell ref="D9:G9"/>
    <mergeCell ref="D8:G8"/>
    <mergeCell ref="I17:K17"/>
    <mergeCell ref="L9:L10"/>
    <mergeCell ref="I11:K11"/>
    <mergeCell ref="I9:K9"/>
  </mergeCells>
  <printOptions/>
  <pageMargins left="0.29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9">
      <selection activeCell="F28" sqref="F28"/>
    </sheetView>
  </sheetViews>
  <sheetFormatPr defaultColWidth="9.00390625" defaultRowHeight="12.75"/>
  <cols>
    <col min="1" max="1" width="5.75390625" style="0" customWidth="1"/>
    <col min="2" max="2" width="19.00390625" style="0" customWidth="1"/>
    <col min="3" max="3" width="41.125" style="0" customWidth="1"/>
    <col min="5" max="5" width="8.625" style="0" customWidth="1"/>
    <col min="6" max="6" width="12.625" style="0" customWidth="1"/>
  </cols>
  <sheetData>
    <row r="1" ht="15">
      <c r="B1" s="29" t="s">
        <v>21</v>
      </c>
    </row>
    <row r="2" ht="7.5" customHeight="1"/>
    <row r="3" spans="1:6" ht="25.5">
      <c r="A3" s="21" t="s">
        <v>67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</row>
    <row r="4" spans="1:6" ht="12.75">
      <c r="A4" s="31"/>
      <c r="B4" s="8" t="s">
        <v>28</v>
      </c>
      <c r="C4" s="8"/>
      <c r="D4" s="8"/>
      <c r="E4" s="8"/>
      <c r="F4" s="8">
        <f>SUM(F6:F28)</f>
        <v>511.4430000000001</v>
      </c>
    </row>
    <row r="5" spans="1:6" ht="12.75">
      <c r="A5" s="44">
        <v>1</v>
      </c>
      <c r="B5" s="76" t="s">
        <v>69</v>
      </c>
      <c r="C5" s="77"/>
      <c r="D5" s="77"/>
      <c r="E5" s="78"/>
      <c r="F5" s="8"/>
    </row>
    <row r="6" spans="1:6" ht="24">
      <c r="A6" s="45" t="s">
        <v>120</v>
      </c>
      <c r="B6" s="32" t="s">
        <v>99</v>
      </c>
      <c r="C6" s="32" t="s">
        <v>71</v>
      </c>
      <c r="D6" s="34" t="s">
        <v>35</v>
      </c>
      <c r="E6" s="34">
        <v>2612.31</v>
      </c>
      <c r="F6" s="33">
        <v>18.463</v>
      </c>
    </row>
    <row r="7" spans="1:6" ht="24">
      <c r="A7" s="45" t="s">
        <v>70</v>
      </c>
      <c r="B7" s="32" t="s">
        <v>100</v>
      </c>
      <c r="C7" s="32" t="s">
        <v>79</v>
      </c>
      <c r="D7" s="34" t="s">
        <v>35</v>
      </c>
      <c r="E7" s="34">
        <v>2612.31</v>
      </c>
      <c r="F7" s="33">
        <v>2.638</v>
      </c>
    </row>
    <row r="8" spans="1:6" ht="36">
      <c r="A8" s="46" t="s">
        <v>74</v>
      </c>
      <c r="B8" s="32" t="s">
        <v>72</v>
      </c>
      <c r="C8" s="32" t="s">
        <v>73</v>
      </c>
      <c r="D8" s="34" t="s">
        <v>46</v>
      </c>
      <c r="E8" s="34">
        <v>36</v>
      </c>
      <c r="F8" s="34">
        <v>2.427</v>
      </c>
    </row>
    <row r="9" spans="1:6" ht="24">
      <c r="A9" s="82" t="s">
        <v>77</v>
      </c>
      <c r="B9" s="84" t="s">
        <v>22</v>
      </c>
      <c r="C9" s="35" t="s">
        <v>78</v>
      </c>
      <c r="D9" s="36" t="s">
        <v>45</v>
      </c>
      <c r="E9" s="36">
        <v>1310.2</v>
      </c>
      <c r="F9" s="36">
        <v>19.3</v>
      </c>
    </row>
    <row r="10" spans="1:6" ht="12.75" customHeight="1">
      <c r="A10" s="83"/>
      <c r="B10" s="85"/>
      <c r="C10" s="37" t="s">
        <v>117</v>
      </c>
      <c r="D10" s="36" t="s">
        <v>46</v>
      </c>
      <c r="E10" s="36">
        <v>3</v>
      </c>
      <c r="F10" s="36">
        <v>5.275</v>
      </c>
    </row>
    <row r="11" spans="1:6" ht="39" customHeight="1">
      <c r="A11" s="47" t="s">
        <v>82</v>
      </c>
      <c r="B11" s="38" t="s">
        <v>101</v>
      </c>
      <c r="C11" s="38" t="s">
        <v>85</v>
      </c>
      <c r="D11" s="34" t="s">
        <v>66</v>
      </c>
      <c r="E11" s="34">
        <v>147</v>
      </c>
      <c r="F11" s="34">
        <v>38.964</v>
      </c>
    </row>
    <row r="12" spans="1:6" ht="42" customHeight="1">
      <c r="A12" s="44" t="s">
        <v>54</v>
      </c>
      <c r="B12" s="39" t="s">
        <v>11</v>
      </c>
      <c r="C12" s="35" t="s">
        <v>113</v>
      </c>
      <c r="D12" s="34" t="s">
        <v>75</v>
      </c>
      <c r="E12" s="34"/>
      <c r="F12" s="40">
        <v>8.15</v>
      </c>
    </row>
    <row r="13" spans="1:6" ht="66.75" customHeight="1">
      <c r="A13" s="44" t="s">
        <v>55</v>
      </c>
      <c r="B13" s="39" t="s">
        <v>12</v>
      </c>
      <c r="C13" s="35" t="s">
        <v>76</v>
      </c>
      <c r="D13" s="34" t="s">
        <v>35</v>
      </c>
      <c r="E13" s="34">
        <v>2612.31</v>
      </c>
      <c r="F13" s="40">
        <v>36.99</v>
      </c>
    </row>
    <row r="14" spans="1:6" ht="36">
      <c r="A14" s="44" t="s">
        <v>61</v>
      </c>
      <c r="B14" s="39" t="s">
        <v>19</v>
      </c>
      <c r="C14" s="35" t="s">
        <v>112</v>
      </c>
      <c r="D14" s="34" t="s">
        <v>35</v>
      </c>
      <c r="E14" s="34">
        <v>2612.31</v>
      </c>
      <c r="F14" s="40">
        <v>5.643</v>
      </c>
    </row>
    <row r="15" spans="1:6" ht="34.5" customHeight="1">
      <c r="A15" s="44" t="s">
        <v>64</v>
      </c>
      <c r="B15" s="39" t="s">
        <v>26</v>
      </c>
      <c r="C15" s="35" t="s">
        <v>118</v>
      </c>
      <c r="D15" s="34" t="s">
        <v>35</v>
      </c>
      <c r="E15" s="34">
        <v>2612.31</v>
      </c>
      <c r="F15" s="34">
        <v>10.61</v>
      </c>
    </row>
    <row r="16" spans="1:6" ht="36">
      <c r="A16" s="44" t="s">
        <v>80</v>
      </c>
      <c r="B16" s="39" t="s">
        <v>98</v>
      </c>
      <c r="C16" s="38" t="s">
        <v>102</v>
      </c>
      <c r="D16" s="34" t="s">
        <v>35</v>
      </c>
      <c r="E16" s="34">
        <v>2612.31</v>
      </c>
      <c r="F16" s="41">
        <v>37.304</v>
      </c>
    </row>
    <row r="17" spans="1:6" ht="18.75" customHeight="1">
      <c r="A17" s="44" t="s">
        <v>81</v>
      </c>
      <c r="B17" s="79" t="s">
        <v>89</v>
      </c>
      <c r="C17" s="80"/>
      <c r="D17" s="80"/>
      <c r="E17" s="81"/>
      <c r="F17" s="41">
        <v>10.658</v>
      </c>
    </row>
    <row r="18" spans="1:6" ht="40.5" customHeight="1">
      <c r="A18" s="46" t="s">
        <v>83</v>
      </c>
      <c r="B18" s="35" t="s">
        <v>47</v>
      </c>
      <c r="C18" s="35" t="s">
        <v>119</v>
      </c>
      <c r="D18" s="36" t="s">
        <v>46</v>
      </c>
      <c r="E18" s="36">
        <v>120</v>
      </c>
      <c r="F18" s="36"/>
    </row>
    <row r="19" spans="1:6" ht="36">
      <c r="A19" s="46" t="s">
        <v>84</v>
      </c>
      <c r="B19" s="35" t="s">
        <v>90</v>
      </c>
      <c r="C19" s="35" t="s">
        <v>92</v>
      </c>
      <c r="D19" s="36" t="s">
        <v>35</v>
      </c>
      <c r="E19" s="34">
        <v>2612.31</v>
      </c>
      <c r="F19" s="36"/>
    </row>
    <row r="20" spans="1:6" ht="48">
      <c r="A20" s="46" t="s">
        <v>91</v>
      </c>
      <c r="B20" s="35" t="s">
        <v>93</v>
      </c>
      <c r="C20" s="35" t="s">
        <v>94</v>
      </c>
      <c r="D20" s="34" t="s">
        <v>75</v>
      </c>
      <c r="E20" s="34">
        <v>12</v>
      </c>
      <c r="F20" s="34"/>
    </row>
    <row r="21" spans="1:6" ht="36">
      <c r="A21" s="44" t="s">
        <v>95</v>
      </c>
      <c r="B21" s="39" t="s">
        <v>43</v>
      </c>
      <c r="C21" s="35" t="s">
        <v>103</v>
      </c>
      <c r="D21" s="42" t="s">
        <v>123</v>
      </c>
      <c r="E21" s="34">
        <v>3</v>
      </c>
      <c r="F21" s="34">
        <v>60.023</v>
      </c>
    </row>
    <row r="22" spans="1:6" ht="36">
      <c r="A22" s="44" t="s">
        <v>96</v>
      </c>
      <c r="B22" s="39" t="s">
        <v>65</v>
      </c>
      <c r="C22" s="35" t="s">
        <v>104</v>
      </c>
      <c r="D22" s="34" t="s">
        <v>35</v>
      </c>
      <c r="E22" s="36">
        <v>626</v>
      </c>
      <c r="F22" s="34">
        <v>85.114</v>
      </c>
    </row>
    <row r="23" spans="1:6" ht="28.5" customHeight="1">
      <c r="A23" s="44" t="s">
        <v>107</v>
      </c>
      <c r="B23" s="39" t="s">
        <v>27</v>
      </c>
      <c r="C23" s="35" t="s">
        <v>105</v>
      </c>
      <c r="D23" s="34" t="s">
        <v>32</v>
      </c>
      <c r="E23" s="34">
        <v>337.74</v>
      </c>
      <c r="F23" s="34">
        <v>114.414</v>
      </c>
    </row>
    <row r="24" spans="1:6" ht="16.5" customHeight="1">
      <c r="A24" s="44" t="s">
        <v>108</v>
      </c>
      <c r="B24" s="79" t="s">
        <v>20</v>
      </c>
      <c r="C24" s="80"/>
      <c r="D24" s="80"/>
      <c r="E24" s="81"/>
      <c r="F24" s="36"/>
    </row>
    <row r="25" spans="1:6" ht="36">
      <c r="A25" s="46" t="s">
        <v>109</v>
      </c>
      <c r="B25" s="35" t="s">
        <v>68</v>
      </c>
      <c r="C25" s="35" t="s">
        <v>88</v>
      </c>
      <c r="D25" s="34" t="s">
        <v>36</v>
      </c>
      <c r="E25" s="34">
        <v>48</v>
      </c>
      <c r="F25" s="34">
        <v>4.252</v>
      </c>
    </row>
    <row r="26" spans="1:6" ht="12.75">
      <c r="A26" s="46" t="s">
        <v>110</v>
      </c>
      <c r="B26" s="35" t="s">
        <v>86</v>
      </c>
      <c r="C26" s="38" t="s">
        <v>87</v>
      </c>
      <c r="D26" s="34" t="s">
        <v>35</v>
      </c>
      <c r="E26" s="34">
        <v>2612.31</v>
      </c>
      <c r="F26" s="34">
        <v>1.937</v>
      </c>
    </row>
    <row r="27" spans="1:6" ht="30.75" customHeight="1">
      <c r="A27" s="46" t="s">
        <v>111</v>
      </c>
      <c r="B27" s="35" t="s">
        <v>97</v>
      </c>
      <c r="C27" s="35" t="s">
        <v>106</v>
      </c>
      <c r="D27" s="34"/>
      <c r="E27" s="43"/>
      <c r="F27" s="36">
        <v>39.683</v>
      </c>
    </row>
    <row r="28" spans="1:6" ht="24">
      <c r="A28" s="46" t="s">
        <v>114</v>
      </c>
      <c r="B28" s="35" t="s">
        <v>115</v>
      </c>
      <c r="C28" s="35" t="s">
        <v>124</v>
      </c>
      <c r="D28" s="34"/>
      <c r="E28" s="34"/>
      <c r="F28" s="34">
        <v>9.598</v>
      </c>
    </row>
  </sheetData>
  <mergeCells count="5">
    <mergeCell ref="B5:E5"/>
    <mergeCell ref="B24:E24"/>
    <mergeCell ref="A9:A10"/>
    <mergeCell ref="B9:B10"/>
    <mergeCell ref="B17:E17"/>
  </mergeCells>
  <printOptions/>
  <pageMargins left="0.35433070866141736" right="0.2362204724409449" top="0.35433070866141736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D4" sqref="D4"/>
    </sheetView>
  </sheetViews>
  <sheetFormatPr defaultColWidth="9.00390625" defaultRowHeight="12.75"/>
  <cols>
    <col min="1" max="1" width="36.00390625" style="0" customWidth="1"/>
    <col min="3" max="3" width="10.125" style="0" customWidth="1"/>
    <col min="4" max="4" width="12.625" style="0" customWidth="1"/>
  </cols>
  <sheetData>
    <row r="1" ht="12.75">
      <c r="A1" t="s">
        <v>126</v>
      </c>
    </row>
    <row r="3" spans="1:4" ht="25.5">
      <c r="A3" s="4" t="s">
        <v>23</v>
      </c>
      <c r="B3" s="4" t="s">
        <v>15</v>
      </c>
      <c r="C3" s="4" t="s">
        <v>16</v>
      </c>
      <c r="D3" s="4" t="s">
        <v>17</v>
      </c>
    </row>
    <row r="4" spans="1:4" ht="12.75">
      <c r="A4" s="4" t="s">
        <v>6</v>
      </c>
      <c r="B4" s="13" t="s">
        <v>7</v>
      </c>
      <c r="C4" s="13" t="s">
        <v>7</v>
      </c>
      <c r="D4" s="4">
        <f>D5+D6</f>
        <v>90.572</v>
      </c>
    </row>
    <row r="5" spans="1:4" ht="16.5" customHeight="1">
      <c r="A5" s="5" t="s">
        <v>127</v>
      </c>
      <c r="B5" s="6" t="s">
        <v>35</v>
      </c>
      <c r="C5" s="50">
        <v>181</v>
      </c>
      <c r="D5" s="50">
        <v>35.693</v>
      </c>
    </row>
    <row r="6" spans="1:4" ht="44.25" customHeight="1">
      <c r="A6" s="5" t="s">
        <v>128</v>
      </c>
      <c r="B6" s="49" t="s">
        <v>129</v>
      </c>
      <c r="C6" s="1">
        <v>167</v>
      </c>
      <c r="D6" s="1">
        <v>54.879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8" sqref="D8"/>
    </sheetView>
  </sheetViews>
  <sheetFormatPr defaultColWidth="9.00390625" defaultRowHeight="12.75"/>
  <cols>
    <col min="1" max="1" width="36.00390625" style="0" customWidth="1"/>
    <col min="3" max="3" width="10.125" style="0" customWidth="1"/>
    <col min="4" max="4" width="12.625" style="0" customWidth="1"/>
  </cols>
  <sheetData>
    <row r="1" ht="12.75">
      <c r="A1" t="s">
        <v>10</v>
      </c>
    </row>
    <row r="3" spans="1:4" ht="25.5">
      <c r="A3" s="4" t="s">
        <v>23</v>
      </c>
      <c r="B3" s="4" t="s">
        <v>15</v>
      </c>
      <c r="C3" s="4" t="s">
        <v>16</v>
      </c>
      <c r="D3" s="4" t="s">
        <v>17</v>
      </c>
    </row>
    <row r="4" spans="1:4" ht="20.25" customHeight="1">
      <c r="A4" s="4" t="s">
        <v>6</v>
      </c>
      <c r="B4" s="4" t="s">
        <v>7</v>
      </c>
      <c r="C4" s="4" t="s">
        <v>7</v>
      </c>
      <c r="D4" s="4">
        <f>SUM(D5:D18)</f>
        <v>1368.749</v>
      </c>
    </row>
    <row r="5" spans="1:4" ht="27" customHeight="1">
      <c r="A5" s="5" t="s">
        <v>116</v>
      </c>
      <c r="B5" s="1" t="s">
        <v>32</v>
      </c>
      <c r="C5" s="1">
        <v>25067.7</v>
      </c>
      <c r="D5" s="30">
        <v>329.52</v>
      </c>
    </row>
    <row r="6" spans="1:4" ht="20.25" customHeight="1">
      <c r="A6" s="5" t="s">
        <v>24</v>
      </c>
      <c r="B6" s="1" t="s">
        <v>34</v>
      </c>
      <c r="C6" s="1">
        <v>1106.64</v>
      </c>
      <c r="D6" s="1">
        <v>1030.278</v>
      </c>
    </row>
    <row r="7" spans="1:4" ht="30" customHeight="1">
      <c r="A7" s="5" t="s">
        <v>25</v>
      </c>
      <c r="B7" s="1" t="s">
        <v>33</v>
      </c>
      <c r="C7" s="1">
        <v>4269</v>
      </c>
      <c r="D7" s="1">
        <v>8.951</v>
      </c>
    </row>
    <row r="8" spans="1:4" ht="12.75">
      <c r="A8" s="5"/>
      <c r="B8" s="6"/>
      <c r="C8" s="6"/>
      <c r="D8" s="6"/>
    </row>
    <row r="9" spans="1:4" ht="12.75">
      <c r="A9" s="10"/>
      <c r="B9" s="11"/>
      <c r="C9" s="11"/>
      <c r="D9" s="11"/>
    </row>
    <row r="10" spans="1:4" ht="12.75">
      <c r="A10" s="10"/>
      <c r="B10" s="11"/>
      <c r="C10" s="11"/>
      <c r="D10" s="11"/>
    </row>
    <row r="11" spans="1:4" ht="12.75">
      <c r="A11" s="10"/>
      <c r="B11" s="11"/>
      <c r="C11" s="11"/>
      <c r="D11" s="11"/>
    </row>
    <row r="12" spans="1:4" ht="12.75">
      <c r="A12" s="10"/>
      <c r="B12" s="11"/>
      <c r="C12" s="11"/>
      <c r="D12" s="11"/>
    </row>
    <row r="13" spans="1:4" ht="12.75">
      <c r="A13" s="10"/>
      <c r="B13" s="11"/>
      <c r="C13" s="11"/>
      <c r="D13" s="11"/>
    </row>
    <row r="14" spans="1:4" ht="12.75">
      <c r="A14" s="10"/>
      <c r="B14" s="11"/>
      <c r="C14" s="11"/>
      <c r="D14" s="11"/>
    </row>
    <row r="15" spans="1:4" ht="12.75">
      <c r="A15" s="10"/>
      <c r="B15" s="11"/>
      <c r="C15" s="11"/>
      <c r="D15" s="11"/>
    </row>
    <row r="16" spans="1:4" ht="12.75">
      <c r="A16" s="10"/>
      <c r="B16" s="11"/>
      <c r="C16" s="11"/>
      <c r="D16" s="11"/>
    </row>
    <row r="17" spans="1:4" ht="12.75">
      <c r="A17" s="10"/>
      <c r="B17" s="11"/>
      <c r="C17" s="11"/>
      <c r="D17" s="11"/>
    </row>
    <row r="18" spans="1:4" ht="12.75">
      <c r="A18" s="10"/>
      <c r="B18" s="11"/>
      <c r="C18" s="11"/>
      <c r="D18" s="11"/>
    </row>
    <row r="19" spans="1:4" ht="12.75">
      <c r="A19" s="12"/>
      <c r="B19" s="12"/>
      <c r="C19" s="12"/>
      <c r="D19" s="1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О-С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Тураев</dc:creator>
  <cp:keywords/>
  <dc:description/>
  <cp:lastModifiedBy>Ohta2</cp:lastModifiedBy>
  <cp:lastPrinted>2011-06-27T12:55:12Z</cp:lastPrinted>
  <dcterms:created xsi:type="dcterms:W3CDTF">2011-04-21T13:41:23Z</dcterms:created>
  <dcterms:modified xsi:type="dcterms:W3CDTF">2011-07-01T05:58:57Z</dcterms:modified>
  <cp:category/>
  <cp:version/>
  <cp:contentType/>
  <cp:contentStatus/>
</cp:coreProperties>
</file>